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000-online files\00-Accountnig revisions - 11-2020 for 2101A\ACCT202-2101A\"/>
    </mc:Choice>
  </mc:AlternateContent>
  <bookViews>
    <workbookView xWindow="0" yWindow="0" windowWidth="23040" windowHeight="8904"/>
  </bookViews>
  <sheets>
    <sheet name="Data" sheetId="1" r:id="rId1"/>
    <sheet name="Worksheet" sheetId="4" r:id="rId2"/>
    <sheet name="Journal Entrie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J12" i="4" l="1"/>
  <c r="I8" i="4" l="1"/>
  <c r="I7" i="4"/>
  <c r="J7" i="4" s="1"/>
  <c r="F19" i="4"/>
  <c r="F18" i="4"/>
  <c r="E16" i="4"/>
  <c r="E13" i="4"/>
  <c r="E12" i="4"/>
  <c r="E10" i="4"/>
  <c r="E11" i="4" s="1"/>
  <c r="B18" i="4"/>
  <c r="J9" i="4" l="1"/>
  <c r="E17" i="4"/>
  <c r="E14" i="4"/>
  <c r="H9" i="4"/>
  <c r="I10" i="4"/>
  <c r="I9" i="4"/>
  <c r="H10" i="4"/>
  <c r="E18" i="4" l="1"/>
  <c r="H15" i="4"/>
  <c r="G19" i="4"/>
  <c r="I16" i="4"/>
  <c r="I15" i="4"/>
  <c r="J15" i="4" s="1"/>
  <c r="G18" i="4"/>
  <c r="H16" i="4"/>
  <c r="H12" i="4"/>
  <c r="I13" i="4"/>
  <c r="I12" i="4"/>
  <c r="H13" i="4"/>
  <c r="I18" i="4" l="1"/>
  <c r="H18" i="4"/>
  <c r="H19" i="4"/>
  <c r="D7" i="5"/>
  <c r="C2" i="5" s="1"/>
  <c r="I19" i="4"/>
</calcChain>
</file>

<file path=xl/sharedStrings.xml><?xml version="1.0" encoding="utf-8"?>
<sst xmlns="http://schemas.openxmlformats.org/spreadsheetml/2006/main" count="86" uniqueCount="53">
  <si>
    <t>Payroll Accounting</t>
  </si>
  <si>
    <t>Employee</t>
  </si>
  <si>
    <t>Current Period Gross Pay</t>
  </si>
  <si>
    <t>FICA S.S. Employee</t>
  </si>
  <si>
    <t>FICA Medicare Employee</t>
  </si>
  <si>
    <t>Pay Type</t>
  </si>
  <si>
    <t>Gross Pay</t>
  </si>
  <si>
    <t>SUTA</t>
  </si>
  <si>
    <t>FICA S.S. Employer</t>
  </si>
  <si>
    <t>FICA Medicare Employer</t>
  </si>
  <si>
    <t>Salary</t>
  </si>
  <si>
    <t>Regular</t>
  </si>
  <si>
    <t>Overtime</t>
  </si>
  <si>
    <t>Totals</t>
  </si>
  <si>
    <t>Employee Net Pay (Current Period)</t>
  </si>
  <si>
    <t>---</t>
  </si>
  <si>
    <t xml:space="preserve"> Aug 31</t>
  </si>
  <si>
    <t xml:space="preserve">Salaries (or Wages) Expense </t>
  </si>
  <si>
    <t xml:space="preserve">      FICA—Social Sec. Taxes Payable </t>
  </si>
  <si>
    <t xml:space="preserve"> </t>
  </si>
  <si>
    <t xml:space="preserve">      FICA—Medicare Taxes Payable </t>
  </si>
  <si>
    <t xml:space="preserve">      Employee Fed. Inc. Taxes Payable </t>
  </si>
  <si>
    <t xml:space="preserve">      Employee State Inc. Taxes Payable </t>
  </si>
  <si>
    <r>
      <t xml:space="preserve">   </t>
    </r>
    <r>
      <rPr>
        <b/>
        <i/>
        <sz val="12"/>
        <color theme="1"/>
        <rFont val="Arial"/>
        <family val="2"/>
      </rPr>
      <t>Record payroll for period.</t>
    </r>
  </si>
  <si>
    <t xml:space="preserve">Payroll Taxes Expense </t>
  </si>
  <si>
    <r>
      <t xml:space="preserve">      FICA</t>
    </r>
    <r>
      <rPr>
        <b/>
        <sz val="13"/>
        <color theme="1"/>
        <rFont val="Symbol"/>
        <family val="1"/>
        <charset val="2"/>
      </rPr>
      <t>¾</t>
    </r>
    <r>
      <rPr>
        <b/>
        <sz val="13"/>
        <color theme="1"/>
        <rFont val="Arial"/>
        <family val="2"/>
      </rPr>
      <t xml:space="preserve">Social Sec. Taxes Payable </t>
    </r>
  </si>
  <si>
    <r>
      <t xml:space="preserve">      FICA</t>
    </r>
    <r>
      <rPr>
        <b/>
        <sz val="13"/>
        <color theme="1"/>
        <rFont val="Symbol"/>
        <family val="1"/>
        <charset val="2"/>
      </rPr>
      <t>¾</t>
    </r>
    <r>
      <rPr>
        <b/>
        <sz val="13"/>
        <color theme="1"/>
        <rFont val="Arial"/>
        <family val="2"/>
      </rPr>
      <t xml:space="preserve">Medicare Taxes Payable </t>
    </r>
  </si>
  <si>
    <t xml:space="preserve">      Federal Unemployment Taxes Payable </t>
  </si>
  <si>
    <t xml:space="preserve">      State Unemployment Taxes Payable </t>
  </si>
  <si>
    <r>
      <t xml:space="preserve">   </t>
    </r>
    <r>
      <rPr>
        <b/>
        <i/>
        <sz val="12"/>
        <color theme="1"/>
        <rFont val="Arial"/>
        <family val="2"/>
      </rPr>
      <t>Record employer payroll taxes.</t>
    </r>
  </si>
  <si>
    <t>Julia Roberts</t>
  </si>
  <si>
    <t>Michael Jackson</t>
  </si>
  <si>
    <t>Paul Walker</t>
  </si>
  <si>
    <t>Burt Reynold</t>
  </si>
  <si>
    <t>?</t>
  </si>
  <si>
    <t>Hours</t>
  </si>
  <si>
    <t xml:space="preserve">FUTA </t>
  </si>
  <si>
    <t xml:space="preserve">      Wages and Salaries Payable </t>
  </si>
  <si>
    <t>HINT: Example of Employer payroll tax journal entries</t>
  </si>
  <si>
    <t>No Entries Needed</t>
  </si>
  <si>
    <t>Federal Withholding (Given in Problem)</t>
  </si>
  <si>
    <t>State Withholding (Given in Problem)</t>
  </si>
  <si>
    <t>Year- To- Date Pay    (Excludes Current Period)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</si>
  <si>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.5"/>
        <color theme="1"/>
        <rFont val="Verdana"/>
        <family val="2"/>
      </rPr>
      <t xml:space="preserve">Julia Roberts- Salary $160,000/per year; Year to Date Pay: $145,000; Federal Withholding: $743; State Withholding: $525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</si>
  <si>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.5"/>
        <color theme="1"/>
        <rFont val="Verdana"/>
        <family val="2"/>
      </rPr>
      <t>Michael Jackson- 45 hours for the period; Year to Date Pay: $28,200; Federal Withholding: $91; State Withholding: $25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</si>
  <si>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.5"/>
        <color theme="1"/>
        <rFont val="Verdana"/>
        <family val="2"/>
      </rPr>
      <t>Paul Walker- 30 hours for the period; Year to Date Pay: $19,800; Federal Withholding: $38; State Withholding: $12</t>
    </r>
  </si>
  <si>
    <t xml:space="preserve">HINT: Remember the maximum FICA Social security limits for both the employer and employee is $142,800.; also yearly salary amounts should be divided by 52 weeks to get the weekly salary. FUTA and SUTA are employer only. </t>
  </si>
  <si>
    <r>
      <t>Based on the information above, please c</t>
    </r>
    <r>
      <rPr>
        <b/>
        <sz val="10"/>
        <color theme="1"/>
        <rFont val="Verdana"/>
        <family val="2"/>
      </rPr>
      <t xml:space="preserve">omplete the Worksheet (tab 2) and journalize the employee payroll expense (tab 3) </t>
    </r>
    <r>
      <rPr>
        <sz val="10"/>
        <color theme="1"/>
        <rFont val="Verdana"/>
        <family val="2"/>
      </rPr>
      <t>for this period using the template given in this problem.</t>
    </r>
  </si>
  <si>
    <t>ACCT202 Individual Project Unit 2</t>
  </si>
  <si>
    <t>ACCT202 Unit 2 Individual Project Worksheet</t>
  </si>
  <si>
    <t>ACCT202 Unit 2 Individual Project  Journal Entries</t>
  </si>
  <si>
    <r>
      <t>·</t>
    </r>
    <r>
      <rPr>
        <sz val="7"/>
        <color theme="1"/>
        <rFont val="Times New Roman"/>
        <family val="1"/>
      </rPr>
      <t>       </t>
    </r>
    <r>
      <rPr>
        <sz val="8.5"/>
        <color theme="1"/>
        <rFont val="Verdana"/>
        <family val="2"/>
      </rPr>
      <t xml:space="preserve"> Burt Reynolds- 15 hours for the period; Year to Date Pay: $4,600; Federal Withholding: $11; State Withholding: $7</t>
    </r>
  </si>
  <si>
    <t xml:space="preserve">ABC Company has four employees. One of the employees is a salaried employee while the other employees are hourly. Employees are paid $15 per hour and receive time and a half for overtime after working 40 hours; FICA Social security is 6.2% for the employee and 6.2% for the employer; FICA Medicare is 1.45% for the employee and 1.45% for the employer; FUTA tax rate is .6% (.006) on the first $7,000, SUTA tax rate is 2% (.02) on the first $7,000.  Employees are paid weekly.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</si>
</sst>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8.5"/>
      <color theme="1"/>
      <name val="Verdana"/>
      <family val="2"/>
    </font>
    <font>
      <b/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"/>
      <color theme="1"/>
      <name val="Arial"/>
      <family val="2"/>
    </font>
    <font>
      <b/>
      <sz val="13"/>
      <color theme="1"/>
      <name val="Arial"/>
      <family val="2"/>
    </font>
    <font>
      <b/>
      <i/>
      <sz val="12"/>
      <color theme="1"/>
      <name val="Arial"/>
      <family val="2"/>
    </font>
    <font>
      <b/>
      <sz val="13"/>
      <color theme="1"/>
      <name val="Symbol"/>
      <family val="1"/>
      <charset val="2"/>
    </font>
    <font>
      <b/>
      <sz val="1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8.5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74F8"/>
        <bgColor indexed="64"/>
      </patternFill>
    </fill>
    <fill>
      <patternFill patternType="solid">
        <fgColor rgb="FFEEEE7E"/>
        <bgColor indexed="64"/>
      </patternFill>
    </fill>
  </fills>
  <borders count="1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indexed="64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medium">
        <color rgb="FF333333"/>
      </left>
      <right style="medium">
        <color rgb="FF333333"/>
      </right>
      <top/>
      <bottom style="medium">
        <color indexed="64"/>
      </bottom>
      <diagonal/>
    </border>
    <border>
      <left/>
      <right style="medium">
        <color rgb="FF333333"/>
      </right>
      <top style="medium">
        <color indexed="64"/>
      </top>
      <bottom/>
      <diagonal/>
    </border>
    <border>
      <left/>
      <right style="medium">
        <color rgb="FF333333"/>
      </right>
      <top/>
      <bottom/>
      <diagonal/>
    </border>
    <border>
      <left/>
      <right style="medium">
        <color rgb="FF333333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333333"/>
      </right>
      <top/>
      <bottom style="dotted">
        <color rgb="FF999999"/>
      </bottom>
      <diagonal/>
    </border>
    <border>
      <left style="medium">
        <color rgb="FF333333"/>
      </left>
      <right style="medium">
        <color rgb="FF333333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333333"/>
      </left>
      <right/>
      <top style="medium">
        <color indexed="64"/>
      </top>
      <bottom/>
      <diagonal/>
    </border>
    <border>
      <left style="medium">
        <color rgb="FF333333"/>
      </left>
      <right/>
      <top/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/>
      <bottom style="dotted">
        <color rgb="FF999999"/>
      </bottom>
      <diagonal/>
    </border>
    <border>
      <left style="medium">
        <color rgb="FF333333"/>
      </left>
      <right style="medium">
        <color rgb="FF333333"/>
      </right>
      <top style="dotted">
        <color rgb="FF999999"/>
      </top>
      <bottom/>
      <diagonal/>
    </border>
    <border>
      <left style="medium">
        <color rgb="FF333333"/>
      </left>
      <right style="medium">
        <color rgb="FF333333"/>
      </right>
      <top style="double">
        <color indexed="64"/>
      </top>
      <bottom/>
      <diagonal/>
    </border>
    <border>
      <left/>
      <right style="medium">
        <color rgb="FF333333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2" fontId="8" fillId="0" borderId="6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2" fontId="10" fillId="0" borderId="0" xfId="0" applyNumberFormat="1" applyFont="1" applyAlignment="1">
      <alignment horizontal="right"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right" vertical="center" wrapText="1"/>
    </xf>
    <xf numFmtId="2" fontId="5" fillId="7" borderId="11" xfId="0" applyNumberFormat="1" applyFont="1" applyFill="1" applyBorder="1" applyAlignment="1">
      <alignment horizontal="right" vertical="center" wrapText="1"/>
    </xf>
    <xf numFmtId="2" fontId="5" fillId="6" borderId="11" xfId="0" applyNumberFormat="1" applyFont="1" applyFill="1" applyBorder="1" applyAlignment="1">
      <alignment horizontal="right" vertical="center" wrapText="1"/>
    </xf>
    <xf numFmtId="2" fontId="5" fillId="8" borderId="9" xfId="0" applyNumberFormat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horizontal="center" vertical="center" wrapText="1"/>
    </xf>
    <xf numFmtId="2" fontId="5" fillId="9" borderId="6" xfId="0" applyNumberFormat="1" applyFont="1" applyFill="1" applyBorder="1" applyAlignment="1">
      <alignment horizontal="right" vertical="center" wrapText="1"/>
    </xf>
    <xf numFmtId="2" fontId="5" fillId="9" borderId="11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4" fontId="10" fillId="9" borderId="18" xfId="0" applyNumberFormat="1" applyFont="1" applyFill="1" applyBorder="1" applyAlignment="1">
      <alignment horizontal="center" vertical="center" wrapText="1"/>
    </xf>
    <xf numFmtId="0" fontId="14" fillId="9" borderId="0" xfId="0" applyFont="1" applyFill="1"/>
    <xf numFmtId="0" fontId="15" fillId="0" borderId="0" xfId="0" applyFont="1" applyAlignment="1">
      <alignment vertical="center"/>
    </xf>
    <xf numFmtId="0" fontId="0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1" fillId="0" borderId="0" xfId="0" applyFont="1"/>
    <xf numFmtId="0" fontId="1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7" borderId="15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6" borderId="15" xfId="0" applyNumberFormat="1" applyFont="1" applyFill="1" applyBorder="1" applyAlignment="1">
      <alignment horizontal="right" vertical="center" wrapText="1"/>
    </xf>
    <xf numFmtId="2" fontId="5" fillId="6" borderId="3" xfId="0" applyNumberFormat="1" applyFont="1" applyFill="1" applyBorder="1" applyAlignment="1">
      <alignment horizontal="right" vertical="center" wrapText="1"/>
    </xf>
    <xf numFmtId="2" fontId="5" fillId="9" borderId="15" xfId="0" applyNumberFormat="1" applyFont="1" applyFill="1" applyBorder="1" applyAlignment="1">
      <alignment horizontal="right" vertical="center" wrapText="1"/>
    </xf>
    <xf numFmtId="2" fontId="5" fillId="9" borderId="3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7E"/>
      <color rgb="FFE27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Normal="100" workbookViewId="0">
      <selection activeCell="AA7" sqref="AA7"/>
    </sheetView>
  </sheetViews>
  <sheetFormatPr defaultColWidth="8.77734375" defaultRowHeight="14.4" x14ac:dyDescent="0.3"/>
  <cols>
    <col min="1" max="1" width="8.77734375" style="47" customWidth="1"/>
    <col min="2" max="13" width="8.77734375" style="47"/>
    <col min="14" max="14" width="0.109375" style="47" customWidth="1"/>
    <col min="15" max="25" width="8.77734375" style="47" hidden="1" customWidth="1"/>
    <col min="26" max="16384" width="8.77734375" style="47"/>
  </cols>
  <sheetData>
    <row r="1" spans="1:25" ht="16.2" x14ac:dyDescent="0.3">
      <c r="A1" s="1" t="s">
        <v>48</v>
      </c>
    </row>
    <row r="2" spans="1:25" ht="16.2" x14ac:dyDescent="0.3">
      <c r="A2" s="46"/>
    </row>
    <row r="3" spans="1:25" ht="16.2" x14ac:dyDescent="0.3">
      <c r="A3" s="1" t="s">
        <v>0</v>
      </c>
    </row>
    <row r="4" spans="1:25" ht="74.55" customHeight="1" x14ac:dyDescent="0.3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5" x14ac:dyDescent="0.3">
      <c r="A5" s="2"/>
    </row>
    <row r="6" spans="1:25" ht="60" customHeight="1" x14ac:dyDescent="0.3">
      <c r="A6" s="53" t="s">
        <v>46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" x14ac:dyDescent="0.3">
      <c r="A7" s="2"/>
    </row>
    <row r="8" spans="1:25" x14ac:dyDescent="0.3">
      <c r="A8" s="48" t="s">
        <v>43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5" x14ac:dyDescent="0.3">
      <c r="A9" s="2"/>
    </row>
    <row r="10" spans="1:25" x14ac:dyDescent="0.3">
      <c r="A10" s="48" t="s">
        <v>44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25" x14ac:dyDescent="0.3">
      <c r="A11" s="2"/>
    </row>
    <row r="12" spans="1:25" x14ac:dyDescent="0.3">
      <c r="A12" s="48" t="s">
        <v>45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25" x14ac:dyDescent="0.3">
      <c r="A13" s="2"/>
    </row>
    <row r="14" spans="1:25" x14ac:dyDescent="0.3">
      <c r="A14" s="48" t="s">
        <v>51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25" x14ac:dyDescent="0.3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25" ht="50.55" customHeight="1" x14ac:dyDescent="0.3">
      <c r="A16" s="52" t="s">
        <v>47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1" x14ac:dyDescent="0.3">
      <c r="A17" s="2"/>
    </row>
    <row r="18" spans="1:1" x14ac:dyDescent="0.3">
      <c r="A18" s="3"/>
    </row>
    <row r="19" spans="1:1" x14ac:dyDescent="0.3">
      <c r="A19" s="2"/>
    </row>
  </sheetData>
  <mergeCells count="3">
    <mergeCell ref="A4:T4"/>
    <mergeCell ref="A6:M6"/>
    <mergeCell ref="A16:Y16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4.4" x14ac:dyDescent="0.3"/>
  <cols>
    <col min="1" max="1" width="18.5546875" customWidth="1"/>
    <col min="2" max="2" width="13.21875" bestFit="1" customWidth="1"/>
    <col min="5" max="5" width="9.88671875" bestFit="1" customWidth="1"/>
    <col min="6" max="6" width="14.6640625" customWidth="1"/>
    <col min="7" max="7" width="10" customWidth="1"/>
    <col min="8" max="8" width="12.77734375" customWidth="1"/>
    <col min="9" max="9" width="13" customWidth="1"/>
    <col min="10" max="10" width="19.77734375" customWidth="1"/>
  </cols>
  <sheetData>
    <row r="1" spans="1:10" ht="18" x14ac:dyDescent="0.35">
      <c r="A1" s="51" t="s">
        <v>49</v>
      </c>
    </row>
    <row r="3" spans="1:10" ht="15" thickBot="1" x14ac:dyDescent="0.35"/>
    <row r="4" spans="1:10" ht="60.6" customHeight="1" x14ac:dyDescent="0.3">
      <c r="A4" s="4"/>
      <c r="B4" s="89" t="s">
        <v>42</v>
      </c>
      <c r="C4" s="94" t="s">
        <v>2</v>
      </c>
      <c r="D4" s="95"/>
      <c r="E4" s="96"/>
      <c r="F4" s="100" t="s">
        <v>40</v>
      </c>
      <c r="G4" s="89" t="s">
        <v>36</v>
      </c>
      <c r="H4" s="103" t="s">
        <v>3</v>
      </c>
      <c r="I4" s="105" t="s">
        <v>4</v>
      </c>
      <c r="J4" s="89" t="s">
        <v>14</v>
      </c>
    </row>
    <row r="5" spans="1:10" ht="15" thickBot="1" x14ac:dyDescent="0.35">
      <c r="A5" s="5"/>
      <c r="B5" s="90"/>
      <c r="C5" s="97"/>
      <c r="D5" s="98"/>
      <c r="E5" s="99"/>
      <c r="F5" s="101"/>
      <c r="G5" s="102"/>
      <c r="H5" s="104"/>
      <c r="I5" s="106"/>
      <c r="J5" s="90"/>
    </row>
    <row r="6" spans="1:10" ht="51" thickBot="1" x14ac:dyDescent="0.35">
      <c r="A6" s="6" t="s">
        <v>1</v>
      </c>
      <c r="B6" s="91"/>
      <c r="C6" s="7" t="s">
        <v>5</v>
      </c>
      <c r="D6" s="7" t="s">
        <v>35</v>
      </c>
      <c r="E6" s="8" t="s">
        <v>6</v>
      </c>
      <c r="F6" s="29" t="s">
        <v>41</v>
      </c>
      <c r="G6" s="8" t="s">
        <v>7</v>
      </c>
      <c r="H6" s="28" t="s">
        <v>8</v>
      </c>
      <c r="I6" s="34" t="s">
        <v>9</v>
      </c>
      <c r="J6" s="91"/>
    </row>
    <row r="7" spans="1:10" ht="15.6" x14ac:dyDescent="0.3">
      <c r="A7" s="56" t="s">
        <v>30</v>
      </c>
      <c r="B7" s="59">
        <v>145000</v>
      </c>
      <c r="C7" s="56" t="s">
        <v>10</v>
      </c>
      <c r="D7" s="92" t="s">
        <v>15</v>
      </c>
      <c r="E7" s="59" t="s">
        <v>34</v>
      </c>
      <c r="F7" s="40" t="s">
        <v>34</v>
      </c>
      <c r="G7" s="11" t="s">
        <v>34</v>
      </c>
      <c r="H7" s="39" t="s">
        <v>34</v>
      </c>
      <c r="I7" s="33" t="e">
        <f>E7*0.0145</f>
        <v>#VALUE!</v>
      </c>
      <c r="J7" s="93" t="e">
        <f>E7-F7-F8-H7-I7</f>
        <v>#VALUE!</v>
      </c>
    </row>
    <row r="8" spans="1:10" ht="37.200000000000003" customHeight="1" thickBot="1" x14ac:dyDescent="0.35">
      <c r="A8" s="77"/>
      <c r="B8" s="86"/>
      <c r="C8" s="77"/>
      <c r="D8" s="87"/>
      <c r="E8" s="86"/>
      <c r="F8" s="41" t="s">
        <v>34</v>
      </c>
      <c r="G8" s="37" t="s">
        <v>34</v>
      </c>
      <c r="H8" s="38" t="s">
        <v>34</v>
      </c>
      <c r="I8" s="35" t="e">
        <f>E7*0.0145</f>
        <v>#VALUE!</v>
      </c>
      <c r="J8" s="79"/>
    </row>
    <row r="9" spans="1:10" ht="15.6" x14ac:dyDescent="0.3">
      <c r="A9" s="56" t="s">
        <v>31</v>
      </c>
      <c r="B9" s="59" t="s">
        <v>34</v>
      </c>
      <c r="C9" s="10" t="s">
        <v>11</v>
      </c>
      <c r="D9" s="11">
        <v>40</v>
      </c>
      <c r="E9" s="11" t="s">
        <v>34</v>
      </c>
      <c r="F9" s="42" t="s">
        <v>34</v>
      </c>
      <c r="G9" s="11" t="s">
        <v>34</v>
      </c>
      <c r="H9" s="30" t="e">
        <f>E11*0.062</f>
        <v>#VALUE!</v>
      </c>
      <c r="I9" s="33" t="e">
        <f>E11*0.0145</f>
        <v>#VALUE!</v>
      </c>
      <c r="J9" s="62" t="e">
        <f>E11-F9-F10-H9-I9</f>
        <v>#VALUE!</v>
      </c>
    </row>
    <row r="10" spans="1:10" ht="14.4" customHeight="1" x14ac:dyDescent="0.3">
      <c r="A10" s="57"/>
      <c r="B10" s="60"/>
      <c r="C10" s="65" t="s">
        <v>12</v>
      </c>
      <c r="D10" s="66"/>
      <c r="E10" s="21">
        <f>D10*22.5</f>
        <v>0</v>
      </c>
      <c r="F10" s="68" t="s">
        <v>34</v>
      </c>
      <c r="G10" s="66" t="s">
        <v>34</v>
      </c>
      <c r="H10" s="72" t="e">
        <f>E11*0.062</f>
        <v>#VALUE!</v>
      </c>
      <c r="I10" s="74" t="e">
        <f>E11*0.0145</f>
        <v>#VALUE!</v>
      </c>
      <c r="J10" s="63"/>
    </row>
    <row r="11" spans="1:10" ht="15" customHeight="1" thickBot="1" x14ac:dyDescent="0.35">
      <c r="A11" s="77"/>
      <c r="B11" s="86"/>
      <c r="C11" s="77"/>
      <c r="D11" s="87"/>
      <c r="E11" s="20" t="e">
        <f>E9+E10</f>
        <v>#VALUE!</v>
      </c>
      <c r="F11" s="88"/>
      <c r="G11" s="87"/>
      <c r="H11" s="73"/>
      <c r="I11" s="75"/>
      <c r="J11" s="64"/>
    </row>
    <row r="12" spans="1:10" ht="15.6" x14ac:dyDescent="0.3">
      <c r="A12" s="56" t="s">
        <v>32</v>
      </c>
      <c r="B12" s="59" t="s">
        <v>34</v>
      </c>
      <c r="C12" s="10" t="s">
        <v>11</v>
      </c>
      <c r="D12" s="11">
        <v>30</v>
      </c>
      <c r="E12" s="22">
        <f>D12*15</f>
        <v>450</v>
      </c>
      <c r="F12" s="42" t="s">
        <v>34</v>
      </c>
      <c r="G12" s="11" t="s">
        <v>34</v>
      </c>
      <c r="H12" s="30">
        <f>E14*0.062</f>
        <v>27.9</v>
      </c>
      <c r="I12" s="33">
        <f>E14*0.0145</f>
        <v>6.5250000000000004</v>
      </c>
      <c r="J12" s="62" t="e">
        <f>E14-F12-F13-H12-I12</f>
        <v>#VALUE!</v>
      </c>
    </row>
    <row r="13" spans="1:10" ht="14.4" customHeight="1" x14ac:dyDescent="0.3">
      <c r="A13" s="57"/>
      <c r="B13" s="60"/>
      <c r="C13" s="65" t="s">
        <v>12</v>
      </c>
      <c r="D13" s="66"/>
      <c r="E13" s="12">
        <f>D13*22.5</f>
        <v>0</v>
      </c>
      <c r="F13" s="68" t="s">
        <v>34</v>
      </c>
      <c r="G13" s="66" t="s">
        <v>34</v>
      </c>
      <c r="H13" s="72">
        <f>E14*0.062</f>
        <v>27.9</v>
      </c>
      <c r="I13" s="74">
        <f>E14*0.0145</f>
        <v>6.5250000000000004</v>
      </c>
      <c r="J13" s="63"/>
    </row>
    <row r="14" spans="1:10" ht="15" customHeight="1" thickBot="1" x14ac:dyDescent="0.35">
      <c r="A14" s="77"/>
      <c r="B14" s="86"/>
      <c r="C14" s="77"/>
      <c r="D14" s="87"/>
      <c r="E14" s="20">
        <f>E12+E13</f>
        <v>450</v>
      </c>
      <c r="F14" s="88"/>
      <c r="G14" s="87"/>
      <c r="H14" s="73"/>
      <c r="I14" s="75"/>
      <c r="J14" s="64"/>
    </row>
    <row r="15" spans="1:10" ht="16.2" thickBot="1" x14ac:dyDescent="0.35">
      <c r="A15" s="56" t="s">
        <v>33</v>
      </c>
      <c r="B15" s="59" t="s">
        <v>34</v>
      </c>
      <c r="C15" s="10" t="s">
        <v>11</v>
      </c>
      <c r="D15" s="11" t="s">
        <v>34</v>
      </c>
      <c r="E15" s="11" t="s">
        <v>34</v>
      </c>
      <c r="F15" s="42" t="s">
        <v>34</v>
      </c>
      <c r="G15" s="37" t="s">
        <v>34</v>
      </c>
      <c r="H15" s="30" t="e">
        <f>E17*0.062</f>
        <v>#VALUE!</v>
      </c>
      <c r="I15" s="33" t="e">
        <f>E17*0.0145</f>
        <v>#VALUE!</v>
      </c>
      <c r="J15" s="62" t="e">
        <f>E17-F15-F16-H15-I15</f>
        <v>#VALUE!</v>
      </c>
    </row>
    <row r="16" spans="1:10" ht="14.4" customHeight="1" x14ac:dyDescent="0.3">
      <c r="A16" s="57"/>
      <c r="B16" s="60"/>
      <c r="C16" s="65" t="s">
        <v>12</v>
      </c>
      <c r="D16" s="66"/>
      <c r="E16" s="12">
        <f>D16*22.5</f>
        <v>0</v>
      </c>
      <c r="F16" s="68" t="s">
        <v>34</v>
      </c>
      <c r="G16" s="70" t="s">
        <v>34</v>
      </c>
      <c r="H16" s="72" t="e">
        <f>E17*0.062</f>
        <v>#VALUE!</v>
      </c>
      <c r="I16" s="74" t="e">
        <f>E17*0.0145</f>
        <v>#VALUE!</v>
      </c>
      <c r="J16" s="63"/>
    </row>
    <row r="17" spans="1:10" ht="15" customHeight="1" thickBot="1" x14ac:dyDescent="0.35">
      <c r="A17" s="58"/>
      <c r="B17" s="61"/>
      <c r="C17" s="58"/>
      <c r="D17" s="67"/>
      <c r="E17" s="20" t="e">
        <f>E15+E16</f>
        <v>#VALUE!</v>
      </c>
      <c r="F17" s="69"/>
      <c r="G17" s="71"/>
      <c r="H17" s="73"/>
      <c r="I17" s="75"/>
      <c r="J17" s="64"/>
    </row>
    <row r="18" spans="1:10" ht="16.2" thickTop="1" x14ac:dyDescent="0.3">
      <c r="A18" s="76" t="s">
        <v>13</v>
      </c>
      <c r="B18" s="78" t="e">
        <f>B7+B9+B12+B15</f>
        <v>#VALUE!</v>
      </c>
      <c r="C18" s="80"/>
      <c r="D18" s="82"/>
      <c r="E18" s="84" t="e">
        <f>E7+E11+E14+E17</f>
        <v>#VALUE!</v>
      </c>
      <c r="F18" s="27" t="e">
        <f t="shared" ref="F18:I18" si="0">F7+F9+F12+F15</f>
        <v>#VALUE!</v>
      </c>
      <c r="G18" s="23" t="e">
        <f t="shared" si="0"/>
        <v>#VALUE!</v>
      </c>
      <c r="H18" s="30" t="e">
        <f t="shared" si="0"/>
        <v>#VALUE!</v>
      </c>
      <c r="I18" s="33" t="e">
        <f t="shared" si="0"/>
        <v>#VALUE!</v>
      </c>
      <c r="J18" s="54" t="e">
        <f>J7+J9+J12+J15</f>
        <v>#VALUE!</v>
      </c>
    </row>
    <row r="19" spans="1:10" ht="16.2" thickBot="1" x14ac:dyDescent="0.35">
      <c r="A19" s="77"/>
      <c r="B19" s="79"/>
      <c r="C19" s="81"/>
      <c r="D19" s="83"/>
      <c r="E19" s="85"/>
      <c r="F19" s="31" t="e">
        <f>F8+F10+F13+F16</f>
        <v>#VALUE!</v>
      </c>
      <c r="G19" s="24" t="e">
        <f>G8+G10+G13+G16</f>
        <v>#VALUE!</v>
      </c>
      <c r="H19" s="32" t="e">
        <f>H8+H10+H13+H16</f>
        <v>#VALUE!</v>
      </c>
      <c r="I19" s="36" t="e">
        <f>I8+I10+I13+I16</f>
        <v>#VALUE!</v>
      </c>
      <c r="J19" s="55"/>
    </row>
    <row r="20" spans="1:10" x14ac:dyDescent="0.3">
      <c r="A20" s="13"/>
    </row>
    <row r="21" spans="1:10" x14ac:dyDescent="0.3">
      <c r="A21" s="13"/>
    </row>
    <row r="22" spans="1:10" x14ac:dyDescent="0.3">
      <c r="A22" s="25"/>
    </row>
  </sheetData>
  <mergeCells count="46">
    <mergeCell ref="J4:J6"/>
    <mergeCell ref="A7:A8"/>
    <mergeCell ref="B7:B8"/>
    <mergeCell ref="C7:C8"/>
    <mergeCell ref="D7:D8"/>
    <mergeCell ref="E7:E8"/>
    <mergeCell ref="J7:J8"/>
    <mergeCell ref="B4:B6"/>
    <mergeCell ref="C4:E5"/>
    <mergeCell ref="F4:F5"/>
    <mergeCell ref="G4:G5"/>
    <mergeCell ref="H4:H5"/>
    <mergeCell ref="I4:I5"/>
    <mergeCell ref="A9:A11"/>
    <mergeCell ref="B9:B11"/>
    <mergeCell ref="J9:J11"/>
    <mergeCell ref="C10:C11"/>
    <mergeCell ref="D10:D11"/>
    <mergeCell ref="F10:F11"/>
    <mergeCell ref="G10:G11"/>
    <mergeCell ref="H10:H11"/>
    <mergeCell ref="I10:I11"/>
    <mergeCell ref="A12:A14"/>
    <mergeCell ref="B12:B14"/>
    <mergeCell ref="J12:J14"/>
    <mergeCell ref="C13:C14"/>
    <mergeCell ref="D13:D14"/>
    <mergeCell ref="F13:F14"/>
    <mergeCell ref="G13:G14"/>
    <mergeCell ref="H13:H14"/>
    <mergeCell ref="I13:I14"/>
    <mergeCell ref="J18:J19"/>
    <mergeCell ref="A15:A17"/>
    <mergeCell ref="B15:B17"/>
    <mergeCell ref="J15:J17"/>
    <mergeCell ref="C16:C17"/>
    <mergeCell ref="D16:D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4.4" x14ac:dyDescent="0.3"/>
  <cols>
    <col min="1" max="1" width="12.88671875" customWidth="1"/>
    <col min="2" max="2" width="44.5546875" customWidth="1"/>
    <col min="3" max="3" width="31.109375" customWidth="1"/>
    <col min="4" max="4" width="15.44140625" customWidth="1"/>
    <col min="5" max="5" width="45.77734375" customWidth="1"/>
  </cols>
  <sheetData>
    <row r="1" spans="1:5" ht="16.8" x14ac:dyDescent="0.3">
      <c r="A1" s="14" t="s">
        <v>50</v>
      </c>
    </row>
    <row r="2" spans="1:5" ht="16.8" x14ac:dyDescent="0.3">
      <c r="A2" s="15" t="s">
        <v>16</v>
      </c>
      <c r="B2" s="16" t="s">
        <v>17</v>
      </c>
      <c r="C2" s="17" t="e">
        <f>D3+D4+D5+D6+D7</f>
        <v>#VALUE!</v>
      </c>
      <c r="D2" s="15"/>
    </row>
    <row r="3" spans="1:5" ht="16.8" x14ac:dyDescent="0.3">
      <c r="A3" s="16"/>
      <c r="B3" s="16" t="s">
        <v>18</v>
      </c>
      <c r="C3" s="15"/>
      <c r="D3" s="43" t="s">
        <v>34</v>
      </c>
    </row>
    <row r="4" spans="1:5" ht="16.8" x14ac:dyDescent="0.3">
      <c r="A4" s="16" t="s">
        <v>19</v>
      </c>
      <c r="B4" s="16" t="s">
        <v>20</v>
      </c>
      <c r="C4" s="15"/>
      <c r="D4" s="43" t="s">
        <v>34</v>
      </c>
    </row>
    <row r="5" spans="1:5" ht="16.8" x14ac:dyDescent="0.3">
      <c r="A5" s="16"/>
      <c r="B5" s="16" t="s">
        <v>21</v>
      </c>
      <c r="C5" s="15"/>
      <c r="D5" s="44" t="s">
        <v>34</v>
      </c>
    </row>
    <row r="6" spans="1:5" ht="18.45" customHeight="1" x14ac:dyDescent="0.3">
      <c r="A6" s="16"/>
      <c r="B6" s="16" t="s">
        <v>22</v>
      </c>
      <c r="C6" s="15"/>
      <c r="D6" s="43" t="s">
        <v>34</v>
      </c>
    </row>
    <row r="7" spans="1:5" ht="17.55" customHeight="1" x14ac:dyDescent="0.3">
      <c r="A7" s="16"/>
      <c r="B7" s="16" t="s">
        <v>37</v>
      </c>
      <c r="C7" s="15"/>
      <c r="D7" s="17" t="e">
        <f>Worksheet!J18</f>
        <v>#VALUE!</v>
      </c>
    </row>
    <row r="8" spans="1:5" ht="15.6" x14ac:dyDescent="0.3">
      <c r="A8" s="18"/>
      <c r="B8" s="18" t="s">
        <v>23</v>
      </c>
      <c r="C8" s="9"/>
      <c r="D8" s="9"/>
    </row>
    <row r="9" spans="1:5" ht="16.8" x14ac:dyDescent="0.3">
      <c r="A9" s="14"/>
    </row>
    <row r="10" spans="1:5" ht="16.8" x14ac:dyDescent="0.3">
      <c r="A10" s="14"/>
    </row>
    <row r="11" spans="1:5" ht="16.8" x14ac:dyDescent="0.3">
      <c r="A11" s="15" t="s">
        <v>16</v>
      </c>
      <c r="B11" s="16" t="s">
        <v>24</v>
      </c>
      <c r="C11" s="15">
        <v>152.43</v>
      </c>
      <c r="D11" s="15"/>
      <c r="E11" s="45" t="s">
        <v>38</v>
      </c>
    </row>
    <row r="12" spans="1:5" ht="16.8" x14ac:dyDescent="0.3">
      <c r="A12" s="16"/>
      <c r="B12" s="16" t="s">
        <v>25</v>
      </c>
      <c r="C12" s="15"/>
      <c r="D12" s="15">
        <v>86.03</v>
      </c>
      <c r="E12" s="45" t="s">
        <v>39</v>
      </c>
    </row>
    <row r="13" spans="1:5" ht="16.8" x14ac:dyDescent="0.3">
      <c r="A13" s="16"/>
      <c r="B13" s="16" t="s">
        <v>26</v>
      </c>
      <c r="C13" s="15"/>
      <c r="D13" s="15">
        <v>60.55</v>
      </c>
    </row>
    <row r="14" spans="1:5" ht="33.6" x14ac:dyDescent="0.3">
      <c r="A14" s="16"/>
      <c r="B14" s="16" t="s">
        <v>27</v>
      </c>
      <c r="C14" s="16"/>
      <c r="D14" s="15">
        <v>1.35</v>
      </c>
    </row>
    <row r="15" spans="1:5" ht="33.6" x14ac:dyDescent="0.3">
      <c r="A15" s="16"/>
      <c r="B15" s="16" t="s">
        <v>28</v>
      </c>
      <c r="C15" s="16"/>
      <c r="D15" s="26">
        <v>4.5</v>
      </c>
    </row>
    <row r="16" spans="1:5" ht="15.6" x14ac:dyDescent="0.3">
      <c r="A16" s="18"/>
      <c r="B16" s="18" t="s">
        <v>29</v>
      </c>
      <c r="C16" s="18"/>
      <c r="D16" s="9"/>
    </row>
    <row r="17" spans="1:1" ht="16.8" x14ac:dyDescent="0.3">
      <c r="A17" s="14"/>
    </row>
    <row r="18" spans="1:1" x14ac:dyDescent="0.3">
      <c r="A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Worksheet</vt:lpstr>
      <vt:lpstr>Journal Entries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Penrod</dc:creator>
  <cp:lastModifiedBy>Patricia Penrod</cp:lastModifiedBy>
  <cp:lastPrinted>2020-11-10T23:02:22Z</cp:lastPrinted>
  <dcterms:created xsi:type="dcterms:W3CDTF">2020-11-10T22:05:06Z</dcterms:created>
  <dcterms:modified xsi:type="dcterms:W3CDTF">2020-12-01T21:58:04Z</dcterms:modified>
</cp:coreProperties>
</file>